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0100" windowHeight="8640"/>
  </bookViews>
  <sheets>
    <sheet name="Kosztorys" sheetId="1" r:id="rId1"/>
  </sheets>
  <calcPr calcId="124519"/>
</workbook>
</file>

<file path=xl/calcChain.xml><?xml version="1.0" encoding="utf-8"?>
<calcChain xmlns="http://schemas.openxmlformats.org/spreadsheetml/2006/main">
  <c r="T72" i="1"/>
  <c r="S72"/>
  <c r="R72"/>
  <c r="Q72"/>
  <c r="P72"/>
  <c r="O72"/>
  <c r="T69"/>
  <c r="S69"/>
  <c r="R69"/>
  <c r="Q69"/>
  <c r="P69"/>
  <c r="O69"/>
  <c r="T28"/>
  <c r="S28"/>
  <c r="R28"/>
  <c r="Q28"/>
  <c r="P28"/>
  <c r="O28"/>
  <c r="T25"/>
  <c r="S25"/>
  <c r="R25"/>
  <c r="Q25"/>
  <c r="P25"/>
  <c r="O25"/>
  <c r="T21"/>
  <c r="S21"/>
  <c r="R21"/>
  <c r="Q21"/>
  <c r="P21"/>
  <c r="O21"/>
  <c r="T12"/>
  <c r="T13" s="1"/>
  <c r="S12"/>
  <c r="S13" s="1"/>
  <c r="R12"/>
  <c r="R13" s="1"/>
  <c r="Q12"/>
  <c r="Q13" s="1"/>
  <c r="P12"/>
  <c r="P13" s="1"/>
  <c r="O12"/>
  <c r="O13" s="1"/>
  <c r="U12"/>
  <c r="O18" l="1"/>
  <c r="Q18"/>
  <c r="S18"/>
  <c r="O33"/>
  <c r="Q33"/>
  <c r="S33"/>
  <c r="P40"/>
  <c r="R40"/>
  <c r="T40"/>
  <c r="P46"/>
  <c r="R46"/>
  <c r="T46"/>
  <c r="P50"/>
  <c r="R50"/>
  <c r="T50"/>
  <c r="P57"/>
  <c r="R57"/>
  <c r="T57"/>
  <c r="O62"/>
  <c r="Q62"/>
  <c r="S62"/>
  <c r="O66"/>
  <c r="Q66"/>
  <c r="S66"/>
  <c r="P18"/>
  <c r="R18"/>
  <c r="T18"/>
  <c r="P33"/>
  <c r="R33"/>
  <c r="T33"/>
  <c r="O40"/>
  <c r="Q40"/>
  <c r="S40"/>
  <c r="O46"/>
  <c r="Q46"/>
  <c r="S46"/>
  <c r="O50"/>
  <c r="Q50"/>
  <c r="S50"/>
  <c r="O57"/>
  <c r="Q57"/>
  <c r="S57"/>
  <c r="P62"/>
  <c r="R62"/>
  <c r="T62"/>
  <c r="P66"/>
  <c r="R66"/>
  <c r="T66"/>
  <c r="U21"/>
  <c r="U28"/>
  <c r="U40"/>
  <c r="U46"/>
  <c r="U50"/>
  <c r="U57"/>
  <c r="U72"/>
  <c r="U13"/>
  <c r="U18"/>
  <c r="U25"/>
  <c r="U33"/>
  <c r="U62"/>
  <c r="U66"/>
  <c r="U69"/>
  <c r="Q75" l="1"/>
  <c r="R75"/>
  <c r="S75"/>
  <c r="O75"/>
  <c r="T75"/>
  <c r="P75"/>
  <c r="U75"/>
  <c r="V75"/>
  <c r="V76" l="1"/>
  <c r="V77" s="1"/>
</calcChain>
</file>

<file path=xl/sharedStrings.xml><?xml version="1.0" encoding="utf-8"?>
<sst xmlns="http://schemas.openxmlformats.org/spreadsheetml/2006/main" count="233" uniqueCount="146">
  <si>
    <t>Poz</t>
  </si>
  <si>
    <t/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</si>
  <si>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</si>
  <si>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</si>
  <si>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</si>
  <si>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</si>
  <si>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</si>
  <si>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</si>
  <si>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</si>
  <si>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</si>
  <si>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</si>
  <si>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</si>
  <si>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R</t>
  </si>
  <si>
    <t>M</t>
  </si>
  <si>
    <t>T</t>
  </si>
  <si>
    <t>S</t>
  </si>
  <si>
    <t>K</t>
  </si>
  <si>
    <t>Z</t>
  </si>
  <si>
    <t>Wartość (bez zaokr)</t>
  </si>
  <si>
    <t>Wartość</t>
  </si>
  <si>
    <t>Cena j.
(sykal)</t>
  </si>
  <si>
    <t>Wartość
(sykal)</t>
  </si>
  <si>
    <t>DZIAŁ  1</t>
  </si>
  <si>
    <t>ODTWORZENIE TRASY I PUNKTÓW WYSOKOŚCIOWYCH</t>
  </si>
  <si>
    <t>Roboty pomiarowe przy liniowych robotach ziemnych -trasa ścieżki rowerowej w terenie równinnym</t>
  </si>
  <si>
    <t>Razem:</t>
  </si>
  <si>
    <t>DZIAŁ  2</t>
  </si>
  <si>
    <t>ROBOTY PRZYGOTOWAWCZE</t>
  </si>
  <si>
    <t>Mechaniczne karczowanie średnio gęstych zagajników</t>
  </si>
  <si>
    <t>HA</t>
  </si>
  <si>
    <t>Mechaniczne usunięcie warstwy ziemi urodzajnej średnio o grubości 15 cm</t>
  </si>
  <si>
    <t>m2</t>
  </si>
  <si>
    <t>Transport wraz z załadunkiem, rozładunkiem i utylizacją humusu na odl. 5km</t>
  </si>
  <si>
    <t>m3</t>
  </si>
  <si>
    <t>DZIAŁ  3</t>
  </si>
  <si>
    <t>ROBOTY ROZBIÓRKOWE</t>
  </si>
  <si>
    <t>KNR  404-11-03-04-00</t>
  </si>
  <si>
    <t>DZIAŁ  4</t>
  </si>
  <si>
    <t>ROBOTY ZIEMNE</t>
  </si>
  <si>
    <t>DZIAŁ  4.1</t>
  </si>
  <si>
    <t>Wykonanie wykopów</t>
  </si>
  <si>
    <t>DZIAŁ  4.2</t>
  </si>
  <si>
    <t>KNR  201-02-35-01-00</t>
  </si>
  <si>
    <t>Mechaniczne wykonanie i zagęszczenie nasypów z materiału z dokopu -z zakupem i dowozem materiału do miejsca wbudowania</t>
  </si>
  <si>
    <t>DZIAŁ  5</t>
  </si>
  <si>
    <t>ELEMENTY ULIC</t>
  </si>
  <si>
    <t xml:space="preserve"> N006-04-03-03-01 </t>
  </si>
  <si>
    <t>Ustawienie krawężników betonowych o wymiarach 15x22x100cm na ławie betonowej z oporem z betonu C12/15</t>
  </si>
  <si>
    <t>Ustawienie krawężników betonowych o wymiarach 12x25x100cm na ławie betonowej z oporem z betonu C12/15</t>
  </si>
  <si>
    <t xml:space="preserve"> N006-04-04-05-00 </t>
  </si>
  <si>
    <t>DZIAŁ  6</t>
  </si>
  <si>
    <t>NAWIERZCHNIE</t>
  </si>
  <si>
    <t>DZIAŁ  6.1</t>
  </si>
  <si>
    <t>Nawierzchnia ścieżki rowerowej</t>
  </si>
  <si>
    <t xml:space="preserve"> N006-01-03-03-00 </t>
  </si>
  <si>
    <t>Profilowanie i zagęszczenie podłoża pod warstwy konstrukcyjne scieżki</t>
  </si>
  <si>
    <t xml:space="preserve"> N006-01-12-05-00 </t>
  </si>
  <si>
    <t>Warstwa podbudowy z kruszywa naturalnego-pospółki stabilizowanej mechanicznie o grubości 10,0cm po zagęszczeniu</t>
  </si>
  <si>
    <t xml:space="preserve"> N006-01-13-05-00 </t>
  </si>
  <si>
    <t>Podbudowa z kruszywa łamanego 0/31,5mm stabilizowanego mechanicznie-warstwa grubości 10cm po zagęszczeniu</t>
  </si>
  <si>
    <t xml:space="preserve"> N006-05-02-03-00 </t>
  </si>
  <si>
    <t>Nawierzchnia z betonowej kostki brukowej (bez fazy) koloru szarego grub.8cm na podsypce cementowo-piaskowej 1:4 grub.5cm</t>
  </si>
  <si>
    <t>DZIAŁ  6.2</t>
  </si>
  <si>
    <t>Nawierzchnia zjazdów</t>
  </si>
  <si>
    <t>Profilowanie i zagęszczenie podłoża pod warstwy konstrukcyjne zjazdów</t>
  </si>
  <si>
    <t xml:space="preserve"> N006-01-13-06-00 </t>
  </si>
  <si>
    <t>Podbudowa z kruszywa łamanego 0/31,5mm stabilizowanego mechanicznie-warstwa grubości 20cm po zagęszczeniu</t>
  </si>
  <si>
    <t xml:space="preserve"> N006-05-02-03-01 </t>
  </si>
  <si>
    <t>Nawierzchnia z betonowej kostki brukowej (bez fazy) koloru grafitowego grub.8cm na podsypce cementowo-piaskowej 1:4 grub.5cm</t>
  </si>
  <si>
    <t>DZIAŁ  7</t>
  </si>
  <si>
    <t>POBOCZA</t>
  </si>
  <si>
    <t>Profilowanie poboczy-wykonanie opaski 2*0,5m</t>
  </si>
  <si>
    <t>Humusowanie poboczy (opaski) z obsianiem trawą przy grubosci warstwy humusu 5 cm</t>
  </si>
  <si>
    <t>DZIAŁ  8</t>
  </si>
  <si>
    <t>ROBOTY POZOSTAŁE</t>
  </si>
  <si>
    <t>Profilowanie dna i skarp rowu</t>
  </si>
  <si>
    <t>Humusowanie skarp i dna rowu z obsianiem trawą przy grubosci warstwy humusu 5 cm</t>
  </si>
  <si>
    <t xml:space="preserve"> N006-06-05-01-00 </t>
  </si>
  <si>
    <t>Ława fundamentowa żwirowa dla przepustu rurowego śr. 400mm grubości 20cm</t>
  </si>
  <si>
    <t xml:space="preserve"> N006-06-05-06-00 </t>
  </si>
  <si>
    <t>Analogia. Wykonanie przepustu z rur PHED fi 400mm wraz z robotami towarzyszącymi(wykop, obsypka, zasypanie z zagęszczeniem)</t>
  </si>
  <si>
    <t>KNR  201-05-12-04-00</t>
  </si>
  <si>
    <t>Analogia Ścianki czołowe z bruku kamiennego ułożonego na betonie C12/15  z zalaniem szczelin zaprawą cementową</t>
  </si>
  <si>
    <t>DZIAŁ  9</t>
  </si>
  <si>
    <t>OZNAKOWANIE ORAZ ELEMENTY BEZPIECZEŃSTWA RUCHU</t>
  </si>
  <si>
    <t>DZIAŁ  9.1</t>
  </si>
  <si>
    <t>Oznakowanie pionowe</t>
  </si>
  <si>
    <t xml:space="preserve"> N006-07-02-01-00 </t>
  </si>
  <si>
    <t>szt</t>
  </si>
  <si>
    <t xml:space="preserve"> N006-07-02-04-00 </t>
  </si>
  <si>
    <t>DZIAŁ  9.2</t>
  </si>
  <si>
    <t>Oznakowanie poziome</t>
  </si>
  <si>
    <t xml:space="preserve"> N006-07-05-06-00 </t>
  </si>
  <si>
    <t>Oznakowanie poziome grubowarstwowe -znak P-23 (wg projektu stałej organizacji ruchu)</t>
  </si>
  <si>
    <t>Oznakowanie poziome grubowarstwowe -znak P-26 (wg projektu stałej organizacji ruchu)</t>
  </si>
  <si>
    <t>DZIAŁ  9.3</t>
  </si>
  <si>
    <t xml:space="preserve"> N006-07-03-01-00 </t>
  </si>
  <si>
    <t>Montaz bariery zabepieczającej- bariera U-11a</t>
  </si>
  <si>
    <t>DZIAŁ  10</t>
  </si>
  <si>
    <t>INWENTARYZACJA POWYKONAWCZA</t>
  </si>
  <si>
    <t>Kalkulacja własna</t>
  </si>
  <si>
    <t>Wykonanie inwentaryzacji powykonawczej</t>
  </si>
  <si>
    <t>OGÓŁEM KOSZTORYS:</t>
  </si>
  <si>
    <t>N001-01-11-01-00</t>
  </si>
  <si>
    <t>N001-01-02-02-00</t>
  </si>
  <si>
    <t>N001-01-13-01-00</t>
  </si>
  <si>
    <t>N001-02-21-01-00</t>
  </si>
  <si>
    <t>N001-02-01-03-00</t>
  </si>
  <si>
    <t xml:space="preserve"> N001-05-03-03-00</t>
  </si>
  <si>
    <t>N001-05-07-01-00</t>
  </si>
  <si>
    <t>kpl</t>
  </si>
  <si>
    <t>m</t>
  </si>
  <si>
    <t>Wykonanie nasypów</t>
  </si>
  <si>
    <t>PODATEK VAT 23%</t>
  </si>
  <si>
    <t>WARTOŚĆ BRUTTO</t>
  </si>
  <si>
    <t>CPV 45233162-2</t>
  </si>
  <si>
    <t>N001-05-01-01-00</t>
  </si>
  <si>
    <t xml:space="preserve"> N001-05-07-01-00</t>
  </si>
  <si>
    <t>Podstawa wyceny</t>
  </si>
  <si>
    <t>Nr specyfikacji technicznej</t>
  </si>
  <si>
    <t>D-01.01.01</t>
  </si>
  <si>
    <t>D-01.02.01</t>
  </si>
  <si>
    <t>D-01.02.02</t>
  </si>
  <si>
    <t>D-01.02.04</t>
  </si>
  <si>
    <t>Wywóz  gruzu (podkłady betonowe) na odkład Wykonawcy na odl. do 5km wraz z załadunkiem, rozładunkiem i utylizacją materiału                                                                                                                           85-8,5m</t>
  </si>
  <si>
    <t>D-02.01.01</t>
  </si>
  <si>
    <t>D-02.03.01</t>
  </si>
  <si>
    <t>D-08.01.01</t>
  </si>
  <si>
    <t>D-08.03.01</t>
  </si>
  <si>
    <t>D-04.01.01</t>
  </si>
  <si>
    <t>D-04.04.01</t>
  </si>
  <si>
    <t>D-04.04.02</t>
  </si>
  <si>
    <t>D-05.03.23</t>
  </si>
  <si>
    <t>D-06.03.01</t>
  </si>
  <si>
    <t>D-06.04.01</t>
  </si>
  <si>
    <t>D-06.02.01</t>
  </si>
  <si>
    <t>D-07.02.01</t>
  </si>
  <si>
    <t>Oznakowanie pionowe - montaż słupków do znaków drogowych z rur stalowych Ø 60mm (wg projektu stałej organizacji ruchu)</t>
  </si>
  <si>
    <t>D-07.01.01</t>
  </si>
  <si>
    <t>D-07.06.02</t>
  </si>
  <si>
    <t>Ustawienie obrzeży betonowych o wymiarach 8x30x100cm na ławie betonowej z oporem z betonu C12/15</t>
  </si>
  <si>
    <t>Mechaniczne wykonanie wykopów z  transportem urobku na odkład Wykonawcy na odl. do 5km</t>
  </si>
  <si>
    <t>Onakowanie pionowe- montaż tablic znaków drogowych z grupy "małe" II generacji - znaki  wg projektu stałej organizacji ruchu</t>
  </si>
  <si>
    <t>Elementy bezpieczeństwa ruchu</t>
  </si>
  <si>
    <t>Budowa ścieżki rowerowej wSompolnie na odcinku                                                                                                                                                                                   od ul.Kaliskiej do ul.11 Listopada                                                                                                                                                                                                    ETAP I -od ul.11 Listopada do ul.Ogrodowej</t>
  </si>
  <si>
    <t xml:space="preserve"> KOSZTORYS    OFERTOWY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</si>
</sst>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\."/>
    <numFmt numFmtId="165" formatCode="0.000"/>
  </numFmts>
  <fonts count="17">
    <font>
      <sz val="9"/>
      <color rgb="FF000000"/>
      <name val="Calibri"/>
      <family val="2"/>
    </font>
    <font>
      <i/>
      <sz val="8"/>
      <color rgb="FF000000" tint="0.49998474074526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 tint="0.59999389629810485"/>
      <name val="Times New Roman"/>
      <family val="1"/>
      <charset val="238"/>
    </font>
    <font>
      <sz val="9"/>
      <color rgb="FF000000" tint="0.29999694814905242"/>
      <name val="Times New Roman"/>
      <family val="1"/>
      <charset val="238"/>
    </font>
    <font>
      <b/>
      <sz val="10"/>
      <color rgb="FF000000" tint="0.59999389629810485"/>
      <name val="Times New Roman"/>
      <family val="1"/>
      <charset val="238"/>
    </font>
    <font>
      <b/>
      <sz val="10"/>
      <color rgb="FF000000" tint="0.2999969481490524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 tint="0.59999389629810485"/>
      <name val="Times New Roman"/>
      <family val="1"/>
      <charset val="238"/>
    </font>
    <font>
      <b/>
      <sz val="9"/>
      <color rgb="FF000000" tint="0.2999969481490524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9"/>
      <color rgb="FF000000" tint="0.59999389629810485"/>
      <name val="Times New Roman"/>
      <family val="1"/>
      <charset val="238"/>
    </font>
    <font>
      <b/>
      <i/>
      <sz val="9"/>
      <color rgb="FF000000" tint="0.2999969481490524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top"/>
    </xf>
    <xf numFmtId="43" fontId="9" fillId="0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43" fontId="5" fillId="0" borderId="0" xfId="0" applyNumberFormat="1" applyFont="1"/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43" fontId="5" fillId="0" borderId="0" xfId="0" applyNumberFormat="1" applyFont="1"/>
    <xf numFmtId="43" fontId="5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topLeftCell="A55" workbookViewId="0">
      <selection activeCell="V78" sqref="V78"/>
    </sheetView>
  </sheetViews>
  <sheetFormatPr defaultRowHeight="12"/>
  <cols>
    <col min="1" max="1" width="4.83203125" customWidth="1"/>
    <col min="2" max="2" width="15" customWidth="1"/>
    <col min="3" max="3" width="12.5" customWidth="1"/>
    <col min="4" max="4" width="2" hidden="1" customWidth="1"/>
    <col min="5" max="5" width="47.83203125" customWidth="1"/>
    <col min="6" max="6" width="8"/>
    <col min="7" max="7" width="9"/>
    <col min="8" max="13" width="0" hidden="1"/>
    <col min="14" max="14" width="9.1640625" bestFit="1" customWidth="1"/>
    <col min="15" max="21" width="0" hidden="1"/>
    <col min="22" max="22" width="15.1640625" bestFit="1" customWidth="1"/>
    <col min="23" max="24" width="0" hidden="1"/>
  </cols>
  <sheetData>
    <row r="1" spans="1:24" ht="15" customHeight="1">
      <c r="A1" s="30" t="s">
        <v>145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4" ht="17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4" ht="12.75" customHeight="1">
      <c r="A3" s="37" t="s">
        <v>144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4" ht="56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4" ht="38.25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4" hidden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8" spans="1:24" ht="36">
      <c r="A8" s="23" t="s">
        <v>0</v>
      </c>
      <c r="B8" s="23" t="s">
        <v>118</v>
      </c>
      <c r="C8" s="24" t="s">
        <v>119</v>
      </c>
      <c r="D8" s="23" t="s">
        <v>1</v>
      </c>
      <c r="E8" s="23" t="s">
        <v>2</v>
      </c>
      <c r="F8" s="23" t="s">
        <v>3</v>
      </c>
      <c r="G8" s="23" t="s">
        <v>4</v>
      </c>
      <c r="H8" s="25" t="s">
        <v>5</v>
      </c>
      <c r="I8" s="25" t="s">
        <v>6</v>
      </c>
      <c r="J8" s="25" t="s">
        <v>7</v>
      </c>
      <c r="K8" s="25" t="s">
        <v>8</v>
      </c>
      <c r="L8" s="25" t="s">
        <v>9</v>
      </c>
      <c r="M8" s="25" t="s">
        <v>10</v>
      </c>
      <c r="N8" s="23" t="s">
        <v>11</v>
      </c>
      <c r="O8" s="25" t="s">
        <v>12</v>
      </c>
      <c r="P8" s="25" t="s">
        <v>13</v>
      </c>
      <c r="Q8" s="25" t="s">
        <v>14</v>
      </c>
      <c r="R8" s="25" t="s">
        <v>15</v>
      </c>
      <c r="S8" s="25" t="s">
        <v>16</v>
      </c>
      <c r="T8" s="25" t="s">
        <v>17</v>
      </c>
      <c r="U8" s="26" t="s">
        <v>18</v>
      </c>
      <c r="V8" s="23" t="s">
        <v>19</v>
      </c>
      <c r="W8" s="1" t="s">
        <v>20</v>
      </c>
      <c r="X8" s="1" t="s">
        <v>21</v>
      </c>
    </row>
    <row r="9" spans="1:24">
      <c r="A9" s="22">
        <v>1</v>
      </c>
      <c r="B9" s="22"/>
      <c r="C9" s="22">
        <v>2</v>
      </c>
      <c r="D9" s="22"/>
      <c r="E9" s="22">
        <v>3</v>
      </c>
      <c r="F9" s="22">
        <v>4</v>
      </c>
      <c r="G9" s="22">
        <v>6</v>
      </c>
      <c r="H9" s="22"/>
      <c r="I9" s="22"/>
      <c r="J9" s="22"/>
      <c r="K9" s="22"/>
      <c r="L9" s="22"/>
      <c r="M9" s="22"/>
      <c r="N9" s="22">
        <v>7</v>
      </c>
      <c r="O9" s="22"/>
      <c r="P9" s="22"/>
      <c r="Q9" s="22"/>
      <c r="R9" s="22"/>
      <c r="S9" s="22"/>
      <c r="T9" s="22"/>
      <c r="U9" s="22"/>
      <c r="V9" s="22">
        <v>8</v>
      </c>
    </row>
    <row r="10" spans="1:24" ht="21.75" customHeight="1">
      <c r="A10" s="32" t="s">
        <v>115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1:24" ht="30" customHeight="1">
      <c r="A11" s="27" t="s">
        <v>22</v>
      </c>
      <c r="B11" s="27"/>
      <c r="C11" s="28"/>
      <c r="D11" s="29" t="s">
        <v>23</v>
      </c>
      <c r="E11" s="2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4" ht="25.5" customHeight="1">
      <c r="A12" s="6">
        <v>1</v>
      </c>
      <c r="B12" s="8" t="s">
        <v>103</v>
      </c>
      <c r="C12" s="9" t="s">
        <v>120</v>
      </c>
      <c r="D12" s="7" t="s">
        <v>1</v>
      </c>
      <c r="E12" s="8" t="s">
        <v>24</v>
      </c>
      <c r="F12" s="9" t="s">
        <v>111</v>
      </c>
      <c r="G12" s="10">
        <v>902</v>
      </c>
      <c r="H12" s="11">
        <v>0.87</v>
      </c>
      <c r="I12" s="11">
        <v>0.02</v>
      </c>
      <c r="J12" s="11">
        <v>0</v>
      </c>
      <c r="K12" s="11">
        <v>0.09</v>
      </c>
      <c r="L12" s="11">
        <v>0.61</v>
      </c>
      <c r="M12" s="11">
        <v>0.16</v>
      </c>
      <c r="N12" s="12"/>
      <c r="O12" s="11">
        <f>G12*H12</f>
        <v>784.74</v>
      </c>
      <c r="P12" s="11">
        <f>G12*I12</f>
        <v>18.04</v>
      </c>
      <c r="Q12" s="11">
        <f>G12*J12</f>
        <v>0</v>
      </c>
      <c r="R12" s="11">
        <f>G12*K12</f>
        <v>81.179999999999993</v>
      </c>
      <c r="S12" s="11">
        <f>G12*L12</f>
        <v>550.22</v>
      </c>
      <c r="T12" s="11">
        <f>G12*M12</f>
        <v>144.32</v>
      </c>
      <c r="U12" s="13">
        <f>G12*N12</f>
        <v>0</v>
      </c>
      <c r="V12" s="12"/>
      <c r="W12" s="2">
        <v>1.75</v>
      </c>
      <c r="X12" s="3">
        <v>1578.5</v>
      </c>
    </row>
    <row r="13" spans="1:24" ht="12.75">
      <c r="A13" s="5"/>
      <c r="B13" s="21"/>
      <c r="C13" s="5"/>
      <c r="D13" s="5"/>
      <c r="E13" s="5"/>
      <c r="F13" s="27" t="s">
        <v>25</v>
      </c>
      <c r="G13" s="28"/>
      <c r="H13" s="28"/>
      <c r="I13" s="28"/>
      <c r="J13" s="28"/>
      <c r="K13" s="28"/>
      <c r="L13" s="28"/>
      <c r="M13" s="28"/>
      <c r="N13" s="28"/>
      <c r="O13" s="14">
        <f t="shared" ref="O13:V13" si="0">SUM(O12)</f>
        <v>784.74</v>
      </c>
      <c r="P13" s="14">
        <f t="shared" si="0"/>
        <v>18.04</v>
      </c>
      <c r="Q13" s="14">
        <f t="shared" si="0"/>
        <v>0</v>
      </c>
      <c r="R13" s="14">
        <f t="shared" si="0"/>
        <v>81.179999999999993</v>
      </c>
      <c r="S13" s="14">
        <f t="shared" si="0"/>
        <v>550.22</v>
      </c>
      <c r="T13" s="14">
        <f t="shared" si="0"/>
        <v>144.32</v>
      </c>
      <c r="U13" s="15">
        <f t="shared" si="0"/>
        <v>0</v>
      </c>
      <c r="V13" s="16"/>
      <c r="X13" s="4">
        <v>1578.5</v>
      </c>
    </row>
    <row r="14" spans="1:24" ht="17.25" customHeight="1">
      <c r="A14" s="27" t="s">
        <v>26</v>
      </c>
      <c r="B14" s="27"/>
      <c r="C14" s="28"/>
      <c r="D14" s="29" t="s">
        <v>27</v>
      </c>
      <c r="E14" s="2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4" ht="25.5" customHeight="1">
      <c r="A15" s="6">
        <v>2</v>
      </c>
      <c r="B15" s="8" t="s">
        <v>104</v>
      </c>
      <c r="C15" s="9" t="s">
        <v>121</v>
      </c>
      <c r="D15" s="7" t="s">
        <v>1</v>
      </c>
      <c r="E15" s="7" t="s">
        <v>28</v>
      </c>
      <c r="F15" s="9" t="s">
        <v>29</v>
      </c>
      <c r="G15" s="10">
        <v>0.25</v>
      </c>
      <c r="H15" s="11">
        <v>2325</v>
      </c>
      <c r="I15" s="11">
        <v>0</v>
      </c>
      <c r="J15" s="11">
        <v>0</v>
      </c>
      <c r="K15" s="11">
        <v>6158.5</v>
      </c>
      <c r="L15" s="11">
        <v>5361.57</v>
      </c>
      <c r="M15" s="11">
        <v>1439.89</v>
      </c>
      <c r="N15" s="12"/>
      <c r="O15" s="11"/>
      <c r="P15" s="11"/>
      <c r="Q15" s="11"/>
      <c r="R15" s="11"/>
      <c r="S15" s="11"/>
      <c r="T15" s="11"/>
      <c r="U15" s="13"/>
      <c r="V15" s="12"/>
      <c r="W15" s="2">
        <v>15284.96</v>
      </c>
      <c r="X15" s="3">
        <v>3821.24</v>
      </c>
    </row>
    <row r="16" spans="1:24" ht="30" customHeight="1">
      <c r="A16" s="6">
        <v>3</v>
      </c>
      <c r="B16" s="8" t="s">
        <v>105</v>
      </c>
      <c r="C16" s="9" t="s">
        <v>122</v>
      </c>
      <c r="D16" s="7" t="s">
        <v>1</v>
      </c>
      <c r="E16" s="8" t="s">
        <v>30</v>
      </c>
      <c r="F16" s="9" t="s">
        <v>33</v>
      </c>
      <c r="G16" s="10">
        <v>756.08</v>
      </c>
      <c r="H16" s="11">
        <v>0.11</v>
      </c>
      <c r="I16" s="11">
        <v>0</v>
      </c>
      <c r="J16" s="11">
        <v>0</v>
      </c>
      <c r="K16" s="11">
        <v>5.8</v>
      </c>
      <c r="L16" s="11">
        <v>3.74</v>
      </c>
      <c r="M16" s="11">
        <v>1</v>
      </c>
      <c r="N16" s="12"/>
      <c r="O16" s="11"/>
      <c r="P16" s="11"/>
      <c r="Q16" s="11"/>
      <c r="R16" s="11"/>
      <c r="S16" s="11"/>
      <c r="T16" s="11"/>
      <c r="U16" s="13"/>
      <c r="V16" s="12"/>
      <c r="W16" s="2">
        <v>10.65</v>
      </c>
      <c r="X16" s="3">
        <v>8052.25</v>
      </c>
    </row>
    <row r="17" spans="1:24" ht="24">
      <c r="A17" s="6">
        <v>4</v>
      </c>
      <c r="B17" s="8" t="s">
        <v>106</v>
      </c>
      <c r="C17" s="9" t="s">
        <v>122</v>
      </c>
      <c r="D17" s="7" t="s">
        <v>1</v>
      </c>
      <c r="E17" s="8" t="s">
        <v>32</v>
      </c>
      <c r="F17" s="9" t="s">
        <v>33</v>
      </c>
      <c r="G17" s="10">
        <v>756.08</v>
      </c>
      <c r="H17" s="11">
        <v>0.45</v>
      </c>
      <c r="I17" s="11">
        <v>0</v>
      </c>
      <c r="J17" s="11">
        <v>0</v>
      </c>
      <c r="K17" s="11">
        <v>8.43</v>
      </c>
      <c r="L17" s="11">
        <v>5.61</v>
      </c>
      <c r="M17" s="11">
        <v>1.51</v>
      </c>
      <c r="N17" s="12"/>
      <c r="O17" s="11"/>
      <c r="P17" s="11"/>
      <c r="Q17" s="11"/>
      <c r="R17" s="11"/>
      <c r="S17" s="11"/>
      <c r="T17" s="11"/>
      <c r="U17" s="13"/>
      <c r="V17" s="12"/>
      <c r="W17" s="2">
        <v>16</v>
      </c>
      <c r="X17" s="3">
        <v>12097.28</v>
      </c>
    </row>
    <row r="18" spans="1:24" ht="12.75">
      <c r="A18" s="5"/>
      <c r="B18" s="21"/>
      <c r="C18" s="5"/>
      <c r="D18" s="5"/>
      <c r="E18" s="5"/>
      <c r="F18" s="27" t="s">
        <v>25</v>
      </c>
      <c r="G18" s="28"/>
      <c r="H18" s="28"/>
      <c r="I18" s="28"/>
      <c r="J18" s="28"/>
      <c r="K18" s="28"/>
      <c r="L18" s="28"/>
      <c r="M18" s="28"/>
      <c r="N18" s="28"/>
      <c r="O18" s="14">
        <f t="shared" ref="O18:V18" si="1">SUM(O15:O17)</f>
        <v>0</v>
      </c>
      <c r="P18" s="14">
        <f t="shared" si="1"/>
        <v>0</v>
      </c>
      <c r="Q18" s="14">
        <f t="shared" si="1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5">
        <f t="shared" si="1"/>
        <v>0</v>
      </c>
      <c r="V18" s="16"/>
      <c r="X18" s="4">
        <v>23970.77</v>
      </c>
    </row>
    <row r="19" spans="1:24" ht="18.75" customHeight="1">
      <c r="A19" s="27" t="s">
        <v>34</v>
      </c>
      <c r="B19" s="27"/>
      <c r="C19" s="28"/>
      <c r="D19" s="29" t="s">
        <v>35</v>
      </c>
      <c r="E19" s="2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4" ht="51.75" customHeight="1">
      <c r="A20" s="6">
        <v>5</v>
      </c>
      <c r="B20" s="8" t="s">
        <v>36</v>
      </c>
      <c r="C20" s="9" t="s">
        <v>123</v>
      </c>
      <c r="D20" s="7" t="s">
        <v>1</v>
      </c>
      <c r="E20" s="8" t="s">
        <v>124</v>
      </c>
      <c r="F20" s="9" t="s">
        <v>33</v>
      </c>
      <c r="G20" s="10">
        <v>76.5</v>
      </c>
      <c r="H20" s="11">
        <v>0</v>
      </c>
      <c r="I20" s="11">
        <v>0</v>
      </c>
      <c r="J20" s="11">
        <v>0</v>
      </c>
      <c r="K20" s="11">
        <v>13.94</v>
      </c>
      <c r="L20" s="11">
        <v>8.81</v>
      </c>
      <c r="M20" s="11">
        <v>2.37</v>
      </c>
      <c r="N20" s="12"/>
      <c r="O20" s="11"/>
      <c r="P20" s="11"/>
      <c r="Q20" s="11"/>
      <c r="R20" s="11"/>
      <c r="S20" s="11"/>
      <c r="T20" s="11"/>
      <c r="U20" s="13"/>
      <c r="V20" s="12"/>
      <c r="W20" s="2">
        <v>25.12</v>
      </c>
      <c r="X20" s="3">
        <v>1921.68</v>
      </c>
    </row>
    <row r="21" spans="1:24" ht="12.75">
      <c r="A21" s="5"/>
      <c r="B21" s="21"/>
      <c r="C21" s="5"/>
      <c r="D21" s="5"/>
      <c r="E21" s="5"/>
      <c r="F21" s="27" t="s">
        <v>25</v>
      </c>
      <c r="G21" s="28"/>
      <c r="H21" s="28"/>
      <c r="I21" s="28"/>
      <c r="J21" s="28"/>
      <c r="K21" s="28"/>
      <c r="L21" s="28"/>
      <c r="M21" s="28"/>
      <c r="N21" s="28"/>
      <c r="O21" s="14">
        <f t="shared" ref="O21:V21" si="2">SUM(O20)</f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5">
        <f t="shared" si="2"/>
        <v>0</v>
      </c>
      <c r="V21" s="16"/>
      <c r="X21" s="4">
        <v>1921.68</v>
      </c>
    </row>
    <row r="22" spans="1:24" ht="15.75" customHeight="1">
      <c r="A22" s="27" t="s">
        <v>37</v>
      </c>
      <c r="B22" s="27"/>
      <c r="C22" s="28"/>
      <c r="D22" s="29" t="s">
        <v>38</v>
      </c>
      <c r="E22" s="2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4" ht="17.25" customHeight="1">
      <c r="A23" s="27" t="s">
        <v>39</v>
      </c>
      <c r="B23" s="27"/>
      <c r="C23" s="28"/>
      <c r="D23" s="29" t="s">
        <v>40</v>
      </c>
      <c r="E23" s="2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4" ht="31.5" customHeight="1">
      <c r="A24" s="6">
        <v>6</v>
      </c>
      <c r="B24" s="8" t="s">
        <v>107</v>
      </c>
      <c r="C24" s="9" t="s">
        <v>125</v>
      </c>
      <c r="D24" s="7" t="s">
        <v>1</v>
      </c>
      <c r="E24" s="8" t="s">
        <v>141</v>
      </c>
      <c r="F24" s="9" t="s">
        <v>33</v>
      </c>
      <c r="G24" s="10">
        <v>407.18</v>
      </c>
      <c r="H24" s="11">
        <v>1.44</v>
      </c>
      <c r="I24" s="11">
        <v>0</v>
      </c>
      <c r="J24" s="11">
        <v>0</v>
      </c>
      <c r="K24" s="11">
        <v>9.0500000000000007</v>
      </c>
      <c r="L24" s="11">
        <v>6.63</v>
      </c>
      <c r="M24" s="11">
        <v>1.78</v>
      </c>
      <c r="N24" s="12"/>
      <c r="O24" s="11"/>
      <c r="P24" s="11"/>
      <c r="Q24" s="11"/>
      <c r="R24" s="11"/>
      <c r="S24" s="11"/>
      <c r="T24" s="11"/>
      <c r="U24" s="13"/>
      <c r="V24" s="12"/>
      <c r="W24" s="2">
        <v>18.899999999999999</v>
      </c>
      <c r="X24" s="3">
        <v>7695.7</v>
      </c>
    </row>
    <row r="25" spans="1:24" ht="12.75">
      <c r="A25" s="5"/>
      <c r="B25" s="21"/>
      <c r="C25" s="5"/>
      <c r="D25" s="5"/>
      <c r="E25" s="5"/>
      <c r="F25" s="27" t="s">
        <v>25</v>
      </c>
      <c r="G25" s="28"/>
      <c r="H25" s="28"/>
      <c r="I25" s="28"/>
      <c r="J25" s="28"/>
      <c r="K25" s="28"/>
      <c r="L25" s="28"/>
      <c r="M25" s="28"/>
      <c r="N25" s="28"/>
      <c r="O25" s="14">
        <f t="shared" ref="O25:V25" si="3">SUM(O24)</f>
        <v>0</v>
      </c>
      <c r="P25" s="14">
        <f t="shared" si="3"/>
        <v>0</v>
      </c>
      <c r="Q25" s="14">
        <f t="shared" si="3"/>
        <v>0</v>
      </c>
      <c r="R25" s="14">
        <f t="shared" si="3"/>
        <v>0</v>
      </c>
      <c r="S25" s="14">
        <f t="shared" si="3"/>
        <v>0</v>
      </c>
      <c r="T25" s="14">
        <f t="shared" si="3"/>
        <v>0</v>
      </c>
      <c r="U25" s="15">
        <f t="shared" si="3"/>
        <v>0</v>
      </c>
      <c r="V25" s="16"/>
      <c r="X25" s="4">
        <v>7695.7</v>
      </c>
    </row>
    <row r="26" spans="1:24" ht="17.25" customHeight="1">
      <c r="A26" s="27" t="s">
        <v>41</v>
      </c>
      <c r="B26" s="27"/>
      <c r="C26" s="28"/>
      <c r="D26" s="29" t="s">
        <v>112</v>
      </c>
      <c r="E26" s="2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4" ht="37.5" customHeight="1">
      <c r="A27" s="6">
        <v>7</v>
      </c>
      <c r="B27" s="8" t="s">
        <v>42</v>
      </c>
      <c r="C27" s="9" t="s">
        <v>126</v>
      </c>
      <c r="D27" s="7" t="s">
        <v>1</v>
      </c>
      <c r="E27" s="8" t="s">
        <v>43</v>
      </c>
      <c r="F27" s="9" t="s">
        <v>33</v>
      </c>
      <c r="G27" s="10">
        <v>507.18</v>
      </c>
      <c r="H27" s="11">
        <v>0.32</v>
      </c>
      <c r="I27" s="11">
        <v>35</v>
      </c>
      <c r="J27" s="11">
        <v>0</v>
      </c>
      <c r="K27" s="11">
        <v>1.82</v>
      </c>
      <c r="L27" s="11">
        <v>1.35</v>
      </c>
      <c r="M27" s="11">
        <v>0.36</v>
      </c>
      <c r="N27" s="12"/>
      <c r="O27" s="11"/>
      <c r="P27" s="11"/>
      <c r="Q27" s="11"/>
      <c r="R27" s="11"/>
      <c r="S27" s="11"/>
      <c r="T27" s="11"/>
      <c r="U27" s="13"/>
      <c r="V27" s="12"/>
      <c r="W27" s="2">
        <v>38.85</v>
      </c>
      <c r="X27" s="3">
        <v>19703.939999999999</v>
      </c>
    </row>
    <row r="28" spans="1:24" ht="12.75">
      <c r="A28" s="5"/>
      <c r="B28" s="21"/>
      <c r="C28" s="5"/>
      <c r="D28" s="5"/>
      <c r="E28" s="5"/>
      <c r="F28" s="27" t="s">
        <v>25</v>
      </c>
      <c r="G28" s="28"/>
      <c r="H28" s="28"/>
      <c r="I28" s="28"/>
      <c r="J28" s="28"/>
      <c r="K28" s="28"/>
      <c r="L28" s="28"/>
      <c r="M28" s="28"/>
      <c r="N28" s="28"/>
      <c r="O28" s="14">
        <f t="shared" ref="O28:V28" si="4">SUM(O27)</f>
        <v>0</v>
      </c>
      <c r="P28" s="14">
        <f t="shared" si="4"/>
        <v>0</v>
      </c>
      <c r="Q28" s="14">
        <f t="shared" si="4"/>
        <v>0</v>
      </c>
      <c r="R28" s="14">
        <f t="shared" si="4"/>
        <v>0</v>
      </c>
      <c r="S28" s="14">
        <f t="shared" si="4"/>
        <v>0</v>
      </c>
      <c r="T28" s="14">
        <f t="shared" si="4"/>
        <v>0</v>
      </c>
      <c r="U28" s="15">
        <f t="shared" si="4"/>
        <v>0</v>
      </c>
      <c r="V28" s="16"/>
      <c r="X28" s="4">
        <v>19703.939999999999</v>
      </c>
    </row>
    <row r="29" spans="1:24" ht="15.75" customHeight="1">
      <c r="A29" s="27" t="s">
        <v>44</v>
      </c>
      <c r="B29" s="27"/>
      <c r="C29" s="28"/>
      <c r="D29" s="29" t="s">
        <v>45</v>
      </c>
      <c r="E29" s="2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ht="38.25" customHeight="1">
      <c r="A30" s="6">
        <v>8</v>
      </c>
      <c r="B30" s="8" t="s">
        <v>46</v>
      </c>
      <c r="C30" s="9" t="s">
        <v>127</v>
      </c>
      <c r="D30" s="7" t="s">
        <v>1</v>
      </c>
      <c r="E30" s="8" t="s">
        <v>47</v>
      </c>
      <c r="F30" s="9" t="s">
        <v>111</v>
      </c>
      <c r="G30" s="10">
        <v>7</v>
      </c>
      <c r="H30" s="11">
        <v>8.73</v>
      </c>
      <c r="I30" s="11">
        <v>38.57</v>
      </c>
      <c r="J30" s="11">
        <v>0</v>
      </c>
      <c r="K30" s="11">
        <v>0</v>
      </c>
      <c r="L30" s="11">
        <v>5.52</v>
      </c>
      <c r="M30" s="11">
        <v>1.48</v>
      </c>
      <c r="N30" s="12"/>
      <c r="O30" s="11"/>
      <c r="P30" s="11"/>
      <c r="Q30" s="11"/>
      <c r="R30" s="11"/>
      <c r="S30" s="11"/>
      <c r="T30" s="11"/>
      <c r="U30" s="13"/>
      <c r="V30" s="12"/>
      <c r="W30" s="2">
        <v>54.3</v>
      </c>
      <c r="X30" s="3">
        <v>380.1</v>
      </c>
    </row>
    <row r="31" spans="1:24" ht="41.25" customHeight="1">
      <c r="A31" s="6">
        <v>9</v>
      </c>
      <c r="B31" s="8" t="s">
        <v>46</v>
      </c>
      <c r="C31" s="9" t="s">
        <v>127</v>
      </c>
      <c r="D31" s="7" t="s">
        <v>1</v>
      </c>
      <c r="E31" s="8" t="s">
        <v>48</v>
      </c>
      <c r="F31" s="9" t="s">
        <v>111</v>
      </c>
      <c r="G31" s="10">
        <v>57</v>
      </c>
      <c r="H31" s="11">
        <v>8.6999999999999993</v>
      </c>
      <c r="I31" s="11">
        <v>32.32</v>
      </c>
      <c r="J31" s="11">
        <v>0</v>
      </c>
      <c r="K31" s="11">
        <v>0</v>
      </c>
      <c r="L31" s="11">
        <v>5.5</v>
      </c>
      <c r="M31" s="11">
        <v>1.48</v>
      </c>
      <c r="N31" s="12"/>
      <c r="O31" s="11"/>
      <c r="P31" s="11"/>
      <c r="Q31" s="11"/>
      <c r="R31" s="11"/>
      <c r="S31" s="11"/>
      <c r="T31" s="11"/>
      <c r="U31" s="13"/>
      <c r="V31" s="12"/>
      <c r="W31" s="2">
        <v>48</v>
      </c>
      <c r="X31" s="3">
        <v>2736</v>
      </c>
    </row>
    <row r="32" spans="1:24" ht="41.25" customHeight="1">
      <c r="A32" s="6">
        <v>10</v>
      </c>
      <c r="B32" s="8" t="s">
        <v>49</v>
      </c>
      <c r="C32" s="9" t="s">
        <v>128</v>
      </c>
      <c r="D32" s="7" t="s">
        <v>1</v>
      </c>
      <c r="E32" s="8" t="s">
        <v>140</v>
      </c>
      <c r="F32" s="9" t="s">
        <v>111</v>
      </c>
      <c r="G32" s="10">
        <v>1791</v>
      </c>
      <c r="H32" s="11">
        <v>0.98</v>
      </c>
      <c r="I32" s="11">
        <v>20.03</v>
      </c>
      <c r="J32" s="11">
        <v>0</v>
      </c>
      <c r="K32" s="11">
        <v>0</v>
      </c>
      <c r="L32" s="11">
        <v>0.62</v>
      </c>
      <c r="M32" s="11">
        <v>0.17</v>
      </c>
      <c r="N32" s="12"/>
      <c r="O32" s="11"/>
      <c r="P32" s="11"/>
      <c r="Q32" s="11"/>
      <c r="R32" s="11"/>
      <c r="S32" s="11"/>
      <c r="T32" s="11"/>
      <c r="U32" s="13"/>
      <c r="V32" s="12"/>
      <c r="W32" s="2">
        <v>21.8</v>
      </c>
      <c r="X32" s="3">
        <v>39043.800000000003</v>
      </c>
    </row>
    <row r="33" spans="1:24" ht="12.75">
      <c r="A33" s="5"/>
      <c r="B33" s="21"/>
      <c r="C33" s="5"/>
      <c r="D33" s="5"/>
      <c r="E33" s="5"/>
      <c r="F33" s="27" t="s">
        <v>25</v>
      </c>
      <c r="G33" s="28"/>
      <c r="H33" s="28"/>
      <c r="I33" s="28"/>
      <c r="J33" s="28"/>
      <c r="K33" s="28"/>
      <c r="L33" s="28"/>
      <c r="M33" s="28"/>
      <c r="N33" s="28"/>
      <c r="O33" s="14">
        <f t="shared" ref="O33:V33" si="5">SUM(O30:O32)</f>
        <v>0</v>
      </c>
      <c r="P33" s="14">
        <f t="shared" si="5"/>
        <v>0</v>
      </c>
      <c r="Q33" s="14">
        <f t="shared" si="5"/>
        <v>0</v>
      </c>
      <c r="R33" s="14">
        <f t="shared" si="5"/>
        <v>0</v>
      </c>
      <c r="S33" s="14">
        <f t="shared" si="5"/>
        <v>0</v>
      </c>
      <c r="T33" s="14">
        <f t="shared" si="5"/>
        <v>0</v>
      </c>
      <c r="U33" s="15">
        <f t="shared" si="5"/>
        <v>0</v>
      </c>
      <c r="V33" s="16"/>
      <c r="X33" s="4">
        <v>42159.9</v>
      </c>
    </row>
    <row r="34" spans="1:24" ht="20.25" customHeight="1">
      <c r="A34" s="27" t="s">
        <v>50</v>
      </c>
      <c r="B34" s="27"/>
      <c r="C34" s="28"/>
      <c r="D34" s="29" t="s">
        <v>51</v>
      </c>
      <c r="E34" s="2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4" ht="17.25" customHeight="1">
      <c r="A35" s="27" t="s">
        <v>52</v>
      </c>
      <c r="B35" s="27"/>
      <c r="C35" s="28"/>
      <c r="D35" s="29" t="s">
        <v>53</v>
      </c>
      <c r="E35" s="2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4" ht="27" customHeight="1">
      <c r="A36" s="6">
        <v>11</v>
      </c>
      <c r="B36" s="8" t="s">
        <v>54</v>
      </c>
      <c r="C36" s="9" t="s">
        <v>129</v>
      </c>
      <c r="D36" s="7" t="s">
        <v>1</v>
      </c>
      <c r="E36" s="8" t="s">
        <v>55</v>
      </c>
      <c r="F36" s="9" t="s">
        <v>31</v>
      </c>
      <c r="G36" s="10">
        <v>2235</v>
      </c>
      <c r="H36" s="11">
        <v>0.02</v>
      </c>
      <c r="I36" s="11">
        <v>0.01</v>
      </c>
      <c r="J36" s="11">
        <v>0</v>
      </c>
      <c r="K36" s="11">
        <v>1.03</v>
      </c>
      <c r="L36" s="11">
        <v>0.66</v>
      </c>
      <c r="M36" s="11">
        <v>0.18</v>
      </c>
      <c r="N36" s="12"/>
      <c r="O36" s="11"/>
      <c r="P36" s="11"/>
      <c r="Q36" s="11"/>
      <c r="R36" s="11"/>
      <c r="S36" s="11"/>
      <c r="T36" s="11"/>
      <c r="U36" s="13"/>
      <c r="V36" s="12"/>
      <c r="W36" s="2">
        <v>1.9</v>
      </c>
      <c r="X36" s="3">
        <v>4246.5</v>
      </c>
    </row>
    <row r="37" spans="1:24" ht="42.75" customHeight="1">
      <c r="A37" s="6">
        <v>12</v>
      </c>
      <c r="B37" s="8" t="s">
        <v>56</v>
      </c>
      <c r="C37" s="9" t="s">
        <v>130</v>
      </c>
      <c r="D37" s="7" t="s">
        <v>1</v>
      </c>
      <c r="E37" s="8" t="s">
        <v>57</v>
      </c>
      <c r="F37" s="9" t="s">
        <v>31</v>
      </c>
      <c r="G37" s="10">
        <v>2235</v>
      </c>
      <c r="H37" s="11">
        <v>0.16</v>
      </c>
      <c r="I37" s="11">
        <v>6.56</v>
      </c>
      <c r="J37" s="11">
        <v>0</v>
      </c>
      <c r="K37" s="11">
        <v>1.27</v>
      </c>
      <c r="L37" s="11">
        <v>0.9</v>
      </c>
      <c r="M37" s="11">
        <v>0.24</v>
      </c>
      <c r="N37" s="12"/>
      <c r="O37" s="11"/>
      <c r="P37" s="11"/>
      <c r="Q37" s="11"/>
      <c r="R37" s="11"/>
      <c r="S37" s="11"/>
      <c r="T37" s="11"/>
      <c r="U37" s="13"/>
      <c r="V37" s="12"/>
      <c r="W37" s="2">
        <v>9.1300000000000008</v>
      </c>
      <c r="X37" s="3">
        <v>20405.55</v>
      </c>
    </row>
    <row r="38" spans="1:24" ht="42.75" customHeight="1">
      <c r="A38" s="6">
        <v>13</v>
      </c>
      <c r="B38" s="8" t="s">
        <v>58</v>
      </c>
      <c r="C38" s="9" t="s">
        <v>131</v>
      </c>
      <c r="D38" s="7" t="s">
        <v>1</v>
      </c>
      <c r="E38" s="8" t="s">
        <v>59</v>
      </c>
      <c r="F38" s="9" t="s">
        <v>31</v>
      </c>
      <c r="G38" s="10">
        <v>2235</v>
      </c>
      <c r="H38" s="11">
        <v>0.28999999999999998</v>
      </c>
      <c r="I38" s="11">
        <v>13.95</v>
      </c>
      <c r="J38" s="11">
        <v>0</v>
      </c>
      <c r="K38" s="11">
        <v>1.96</v>
      </c>
      <c r="L38" s="11">
        <v>1.42</v>
      </c>
      <c r="M38" s="11">
        <v>0.38</v>
      </c>
      <c r="N38" s="12"/>
      <c r="O38" s="11"/>
      <c r="P38" s="11"/>
      <c r="Q38" s="11"/>
      <c r="R38" s="11"/>
      <c r="S38" s="11"/>
      <c r="T38" s="11"/>
      <c r="U38" s="13"/>
      <c r="V38" s="12"/>
      <c r="W38" s="2">
        <v>18</v>
      </c>
      <c r="X38" s="3">
        <v>40230</v>
      </c>
    </row>
    <row r="39" spans="1:24" ht="36">
      <c r="A39" s="6">
        <v>14</v>
      </c>
      <c r="B39" s="8" t="s">
        <v>60</v>
      </c>
      <c r="C39" s="9" t="s">
        <v>132</v>
      </c>
      <c r="D39" s="7" t="s">
        <v>1</v>
      </c>
      <c r="E39" s="8" t="s">
        <v>61</v>
      </c>
      <c r="F39" s="9" t="s">
        <v>31</v>
      </c>
      <c r="G39" s="10">
        <v>2235</v>
      </c>
      <c r="H39" s="11">
        <v>13.54</v>
      </c>
      <c r="I39" s="11">
        <v>36.32</v>
      </c>
      <c r="J39" s="11">
        <v>0</v>
      </c>
      <c r="K39" s="11">
        <v>0.71</v>
      </c>
      <c r="L39" s="11">
        <v>9.01</v>
      </c>
      <c r="M39" s="11">
        <v>2.42</v>
      </c>
      <c r="N39" s="12"/>
      <c r="O39" s="11"/>
      <c r="P39" s="11"/>
      <c r="Q39" s="11"/>
      <c r="R39" s="11"/>
      <c r="S39" s="11"/>
      <c r="T39" s="11"/>
      <c r="U39" s="13"/>
      <c r="V39" s="12"/>
      <c r="W39" s="2">
        <v>62</v>
      </c>
      <c r="X39" s="3">
        <v>138570</v>
      </c>
    </row>
    <row r="40" spans="1:24" ht="12.75">
      <c r="A40" s="5"/>
      <c r="B40" s="21"/>
      <c r="C40" s="5"/>
      <c r="D40" s="5"/>
      <c r="E40" s="5"/>
      <c r="F40" s="27" t="s">
        <v>25</v>
      </c>
      <c r="G40" s="28"/>
      <c r="H40" s="28"/>
      <c r="I40" s="28"/>
      <c r="J40" s="28"/>
      <c r="K40" s="28"/>
      <c r="L40" s="28"/>
      <c r="M40" s="28"/>
      <c r="N40" s="28"/>
      <c r="O40" s="14">
        <f t="shared" ref="O40:V40" si="6">SUM(O36:O39)</f>
        <v>0</v>
      </c>
      <c r="P40" s="14">
        <f t="shared" si="6"/>
        <v>0</v>
      </c>
      <c r="Q40" s="14">
        <f t="shared" si="6"/>
        <v>0</v>
      </c>
      <c r="R40" s="14">
        <f t="shared" si="6"/>
        <v>0</v>
      </c>
      <c r="S40" s="14">
        <f t="shared" si="6"/>
        <v>0</v>
      </c>
      <c r="T40" s="14">
        <f t="shared" si="6"/>
        <v>0</v>
      </c>
      <c r="U40" s="15">
        <f t="shared" si="6"/>
        <v>0</v>
      </c>
      <c r="V40" s="16"/>
      <c r="X40" s="4">
        <v>203452.05</v>
      </c>
    </row>
    <row r="41" spans="1:24" ht="15.75" customHeight="1">
      <c r="A41" s="27" t="s">
        <v>62</v>
      </c>
      <c r="B41" s="27"/>
      <c r="C41" s="28"/>
      <c r="D41" s="29" t="s">
        <v>63</v>
      </c>
      <c r="E41" s="2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4" ht="27.75" customHeight="1">
      <c r="A42" s="6">
        <v>15</v>
      </c>
      <c r="B42" s="8" t="s">
        <v>54</v>
      </c>
      <c r="C42" s="9" t="s">
        <v>129</v>
      </c>
      <c r="D42" s="7" t="s">
        <v>1</v>
      </c>
      <c r="E42" s="8" t="s">
        <v>64</v>
      </c>
      <c r="F42" s="9" t="s">
        <v>31</v>
      </c>
      <c r="G42" s="10">
        <v>62</v>
      </c>
      <c r="H42" s="11">
        <v>0.01</v>
      </c>
      <c r="I42" s="11">
        <v>0.01</v>
      </c>
      <c r="J42" s="11">
        <v>0</v>
      </c>
      <c r="K42" s="11">
        <v>1.04</v>
      </c>
      <c r="L42" s="11">
        <v>0.66</v>
      </c>
      <c r="M42" s="11">
        <v>0.18</v>
      </c>
      <c r="N42" s="12"/>
      <c r="O42" s="11"/>
      <c r="P42" s="11"/>
      <c r="Q42" s="11"/>
      <c r="R42" s="11"/>
      <c r="S42" s="11"/>
      <c r="T42" s="11"/>
      <c r="U42" s="13"/>
      <c r="V42" s="12"/>
      <c r="W42" s="2">
        <v>1.9</v>
      </c>
      <c r="X42" s="3">
        <v>117.8</v>
      </c>
    </row>
    <row r="43" spans="1:24" ht="39" customHeight="1">
      <c r="A43" s="6">
        <v>16</v>
      </c>
      <c r="B43" s="8" t="s">
        <v>56</v>
      </c>
      <c r="C43" s="9" t="s">
        <v>130</v>
      </c>
      <c r="D43" s="7" t="s">
        <v>1</v>
      </c>
      <c r="E43" s="8" t="s">
        <v>57</v>
      </c>
      <c r="F43" s="9" t="s">
        <v>31</v>
      </c>
      <c r="G43" s="10">
        <v>62</v>
      </c>
      <c r="H43" s="11">
        <v>0.16</v>
      </c>
      <c r="I43" s="11">
        <v>6.56</v>
      </c>
      <c r="J43" s="11">
        <v>0</v>
      </c>
      <c r="K43" s="11">
        <v>1.27</v>
      </c>
      <c r="L43" s="11">
        <v>0.9</v>
      </c>
      <c r="M43" s="11">
        <v>0.24</v>
      </c>
      <c r="N43" s="12"/>
      <c r="O43" s="11"/>
      <c r="P43" s="11"/>
      <c r="Q43" s="11"/>
      <c r="R43" s="11"/>
      <c r="S43" s="11"/>
      <c r="T43" s="11"/>
      <c r="U43" s="13"/>
      <c r="V43" s="12"/>
      <c r="W43" s="2">
        <v>9.1300000000000008</v>
      </c>
      <c r="X43" s="3">
        <v>566.05999999999995</v>
      </c>
    </row>
    <row r="44" spans="1:24" ht="36">
      <c r="A44" s="6">
        <v>17</v>
      </c>
      <c r="B44" s="8" t="s">
        <v>65</v>
      </c>
      <c r="C44" s="9" t="s">
        <v>131</v>
      </c>
      <c r="D44" s="7" t="s">
        <v>1</v>
      </c>
      <c r="E44" s="8" t="s">
        <v>66</v>
      </c>
      <c r="F44" s="9" t="s">
        <v>31</v>
      </c>
      <c r="G44" s="10">
        <v>62</v>
      </c>
      <c r="H44" s="11">
        <v>1.07</v>
      </c>
      <c r="I44" s="11">
        <v>21.73</v>
      </c>
      <c r="J44" s="11">
        <v>0</v>
      </c>
      <c r="K44" s="11">
        <v>6.85</v>
      </c>
      <c r="L44" s="11">
        <v>5.01</v>
      </c>
      <c r="M44" s="11">
        <v>1.34</v>
      </c>
      <c r="N44" s="12"/>
      <c r="O44" s="11"/>
      <c r="P44" s="11"/>
      <c r="Q44" s="11"/>
      <c r="R44" s="11"/>
      <c r="S44" s="11"/>
      <c r="T44" s="11"/>
      <c r="U44" s="13"/>
      <c r="V44" s="12"/>
      <c r="W44" s="2">
        <v>36</v>
      </c>
      <c r="X44" s="3">
        <v>2232</v>
      </c>
    </row>
    <row r="45" spans="1:24" ht="36">
      <c r="A45" s="6">
        <v>18</v>
      </c>
      <c r="B45" s="8" t="s">
        <v>67</v>
      </c>
      <c r="C45" s="9" t="s">
        <v>132</v>
      </c>
      <c r="D45" s="7" t="s">
        <v>1</v>
      </c>
      <c r="E45" s="8" t="s">
        <v>68</v>
      </c>
      <c r="F45" s="9" t="s">
        <v>31</v>
      </c>
      <c r="G45" s="10">
        <v>62</v>
      </c>
      <c r="H45" s="11">
        <v>11.14</v>
      </c>
      <c r="I45" s="11">
        <v>42.81</v>
      </c>
      <c r="J45" s="11">
        <v>0</v>
      </c>
      <c r="K45" s="11">
        <v>0.62</v>
      </c>
      <c r="L45" s="11">
        <v>7.43</v>
      </c>
      <c r="M45" s="11">
        <v>2</v>
      </c>
      <c r="N45" s="12"/>
      <c r="O45" s="11"/>
      <c r="P45" s="11"/>
      <c r="Q45" s="11"/>
      <c r="R45" s="11"/>
      <c r="S45" s="11"/>
      <c r="T45" s="11"/>
      <c r="U45" s="13"/>
      <c r="V45" s="12"/>
      <c r="W45" s="2">
        <v>64</v>
      </c>
      <c r="X45" s="3">
        <v>3968</v>
      </c>
    </row>
    <row r="46" spans="1:24" ht="12.75">
      <c r="A46" s="5"/>
      <c r="B46" s="21"/>
      <c r="C46" s="5"/>
      <c r="D46" s="5"/>
      <c r="E46" s="5"/>
      <c r="F46" s="27" t="s">
        <v>25</v>
      </c>
      <c r="G46" s="28"/>
      <c r="H46" s="28"/>
      <c r="I46" s="28"/>
      <c r="J46" s="28"/>
      <c r="K46" s="28"/>
      <c r="L46" s="28"/>
      <c r="M46" s="28"/>
      <c r="N46" s="28"/>
      <c r="O46" s="14">
        <f t="shared" ref="O46:V46" si="7">SUM(O42:O45)</f>
        <v>0</v>
      </c>
      <c r="P46" s="14">
        <f t="shared" si="7"/>
        <v>0</v>
      </c>
      <c r="Q46" s="14">
        <f t="shared" si="7"/>
        <v>0</v>
      </c>
      <c r="R46" s="14">
        <f t="shared" si="7"/>
        <v>0</v>
      </c>
      <c r="S46" s="14">
        <f t="shared" si="7"/>
        <v>0</v>
      </c>
      <c r="T46" s="14">
        <f t="shared" si="7"/>
        <v>0</v>
      </c>
      <c r="U46" s="15">
        <f t="shared" si="7"/>
        <v>0</v>
      </c>
      <c r="V46" s="16"/>
      <c r="X46" s="4">
        <v>6883.86</v>
      </c>
    </row>
    <row r="47" spans="1:24" ht="18" customHeight="1">
      <c r="A47" s="27" t="s">
        <v>69</v>
      </c>
      <c r="B47" s="27"/>
      <c r="C47" s="28"/>
      <c r="D47" s="29" t="s">
        <v>70</v>
      </c>
      <c r="E47" s="2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4" ht="24.75" customHeight="1">
      <c r="A48" s="6">
        <v>19</v>
      </c>
      <c r="B48" s="8" t="s">
        <v>116</v>
      </c>
      <c r="C48" s="9" t="s">
        <v>133</v>
      </c>
      <c r="D48" s="7" t="s">
        <v>1</v>
      </c>
      <c r="E48" s="8" t="s">
        <v>71</v>
      </c>
      <c r="F48" s="9" t="s">
        <v>31</v>
      </c>
      <c r="G48" s="10">
        <v>880</v>
      </c>
      <c r="H48" s="11">
        <v>1.33</v>
      </c>
      <c r="I48" s="11">
        <v>0</v>
      </c>
      <c r="J48" s="11">
        <v>0</v>
      </c>
      <c r="K48" s="11">
        <v>0</v>
      </c>
      <c r="L48" s="11">
        <v>0.84</v>
      </c>
      <c r="M48" s="11">
        <v>0.23</v>
      </c>
      <c r="N48" s="12"/>
      <c r="O48" s="11"/>
      <c r="P48" s="11"/>
      <c r="Q48" s="11"/>
      <c r="R48" s="11"/>
      <c r="S48" s="11"/>
      <c r="T48" s="11"/>
      <c r="U48" s="13"/>
      <c r="V48" s="12"/>
      <c r="W48" s="2">
        <v>2.4</v>
      </c>
      <c r="X48" s="3">
        <v>2112</v>
      </c>
    </row>
    <row r="49" spans="1:24" ht="24">
      <c r="A49" s="6">
        <v>20</v>
      </c>
      <c r="B49" s="8" t="s">
        <v>117</v>
      </c>
      <c r="C49" s="9" t="s">
        <v>133</v>
      </c>
      <c r="D49" s="7" t="s">
        <v>1</v>
      </c>
      <c r="E49" s="8" t="s">
        <v>72</v>
      </c>
      <c r="F49" s="9" t="s">
        <v>31</v>
      </c>
      <c r="G49" s="10">
        <v>880</v>
      </c>
      <c r="H49" s="11">
        <v>2.4900000000000002</v>
      </c>
      <c r="I49" s="11">
        <v>2.77</v>
      </c>
      <c r="J49" s="11">
        <v>0</v>
      </c>
      <c r="K49" s="11">
        <v>0</v>
      </c>
      <c r="L49" s="11">
        <v>1.57</v>
      </c>
      <c r="M49" s="11">
        <v>0.42</v>
      </c>
      <c r="N49" s="12"/>
      <c r="O49" s="11"/>
      <c r="P49" s="11"/>
      <c r="Q49" s="11"/>
      <c r="R49" s="11"/>
      <c r="S49" s="11"/>
      <c r="T49" s="11"/>
      <c r="U49" s="13"/>
      <c r="V49" s="12"/>
      <c r="W49" s="2">
        <v>7.25</v>
      </c>
      <c r="X49" s="3">
        <v>6380</v>
      </c>
    </row>
    <row r="50" spans="1:24" ht="12.75">
      <c r="A50" s="5"/>
      <c r="B50" s="21"/>
      <c r="C50" s="5"/>
      <c r="D50" s="5"/>
      <c r="E50" s="5"/>
      <c r="F50" s="27" t="s">
        <v>25</v>
      </c>
      <c r="G50" s="28"/>
      <c r="H50" s="28"/>
      <c r="I50" s="28"/>
      <c r="J50" s="28"/>
      <c r="K50" s="28"/>
      <c r="L50" s="28"/>
      <c r="M50" s="28"/>
      <c r="N50" s="28"/>
      <c r="O50" s="14">
        <f t="shared" ref="O50:V50" si="8">SUM(O48:O49)</f>
        <v>0</v>
      </c>
      <c r="P50" s="14">
        <f t="shared" si="8"/>
        <v>0</v>
      </c>
      <c r="Q50" s="14">
        <f t="shared" si="8"/>
        <v>0</v>
      </c>
      <c r="R50" s="14">
        <f t="shared" si="8"/>
        <v>0</v>
      </c>
      <c r="S50" s="14">
        <f t="shared" si="8"/>
        <v>0</v>
      </c>
      <c r="T50" s="14">
        <f t="shared" si="8"/>
        <v>0</v>
      </c>
      <c r="U50" s="15">
        <f t="shared" si="8"/>
        <v>0</v>
      </c>
      <c r="V50" s="16"/>
      <c r="X50" s="4">
        <v>8492</v>
      </c>
    </row>
    <row r="51" spans="1:24" ht="16.5" customHeight="1">
      <c r="A51" s="27" t="s">
        <v>73</v>
      </c>
      <c r="B51" s="27"/>
      <c r="C51" s="28"/>
      <c r="D51" s="29" t="s">
        <v>74</v>
      </c>
      <c r="E51" s="2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4" ht="28.5" customHeight="1">
      <c r="A52" s="6">
        <v>21</v>
      </c>
      <c r="B52" s="8" t="s">
        <v>108</v>
      </c>
      <c r="C52" s="9" t="s">
        <v>134</v>
      </c>
      <c r="D52" s="7" t="s">
        <v>1</v>
      </c>
      <c r="E52" s="8" t="s">
        <v>75</v>
      </c>
      <c r="F52" s="9" t="s">
        <v>31</v>
      </c>
      <c r="G52" s="10">
        <v>1700</v>
      </c>
      <c r="H52" s="11">
        <v>1.47</v>
      </c>
      <c r="I52" s="11">
        <v>0</v>
      </c>
      <c r="J52" s="11">
        <v>0</v>
      </c>
      <c r="K52" s="11">
        <v>0</v>
      </c>
      <c r="L52" s="11">
        <v>0.93</v>
      </c>
      <c r="M52" s="11">
        <v>0.25</v>
      </c>
      <c r="N52" s="12"/>
      <c r="O52" s="11"/>
      <c r="P52" s="11"/>
      <c r="Q52" s="11"/>
      <c r="R52" s="11"/>
      <c r="S52" s="11"/>
      <c r="T52" s="11"/>
      <c r="U52" s="13"/>
      <c r="V52" s="12"/>
      <c r="W52" s="2">
        <v>2.65</v>
      </c>
      <c r="X52" s="3">
        <v>4505</v>
      </c>
    </row>
    <row r="53" spans="1:24" ht="24">
      <c r="A53" s="6">
        <v>22</v>
      </c>
      <c r="B53" s="8" t="s">
        <v>109</v>
      </c>
      <c r="C53" s="9" t="s">
        <v>133</v>
      </c>
      <c r="D53" s="7" t="s">
        <v>1</v>
      </c>
      <c r="E53" s="8" t="s">
        <v>76</v>
      </c>
      <c r="F53" s="9" t="s">
        <v>31</v>
      </c>
      <c r="G53" s="10">
        <v>1700</v>
      </c>
      <c r="H53" s="11">
        <v>2.4900000000000002</v>
      </c>
      <c r="I53" s="11">
        <v>2.77</v>
      </c>
      <c r="J53" s="11">
        <v>0</v>
      </c>
      <c r="K53" s="11">
        <v>0</v>
      </c>
      <c r="L53" s="11">
        <v>1.57</v>
      </c>
      <c r="M53" s="11">
        <v>0.42</v>
      </c>
      <c r="N53" s="12"/>
      <c r="O53" s="11"/>
      <c r="P53" s="11"/>
      <c r="Q53" s="11"/>
      <c r="R53" s="11"/>
      <c r="S53" s="11"/>
      <c r="T53" s="11"/>
      <c r="U53" s="13"/>
      <c r="V53" s="12"/>
      <c r="W53" s="2">
        <v>7.25</v>
      </c>
      <c r="X53" s="3">
        <v>12325</v>
      </c>
    </row>
    <row r="54" spans="1:24" ht="29.25" customHeight="1">
      <c r="A54" s="6">
        <v>23</v>
      </c>
      <c r="B54" s="8" t="s">
        <v>77</v>
      </c>
      <c r="C54" s="9" t="s">
        <v>135</v>
      </c>
      <c r="D54" s="7" t="s">
        <v>1</v>
      </c>
      <c r="E54" s="8" t="s">
        <v>78</v>
      </c>
      <c r="F54" s="9" t="s">
        <v>33</v>
      </c>
      <c r="G54" s="10">
        <v>2.52</v>
      </c>
      <c r="H54" s="11">
        <v>132.99</v>
      </c>
      <c r="I54" s="11">
        <v>46.59</v>
      </c>
      <c r="J54" s="11">
        <v>0</v>
      </c>
      <c r="K54" s="11">
        <v>0</v>
      </c>
      <c r="L54" s="11">
        <v>84.05</v>
      </c>
      <c r="M54" s="11">
        <v>22.57</v>
      </c>
      <c r="N54" s="12"/>
      <c r="O54" s="11"/>
      <c r="P54" s="11"/>
      <c r="Q54" s="11"/>
      <c r="R54" s="11"/>
      <c r="S54" s="11"/>
      <c r="T54" s="11"/>
      <c r="U54" s="13"/>
      <c r="V54" s="12"/>
      <c r="W54" s="2">
        <v>286.2</v>
      </c>
      <c r="X54" s="3">
        <v>721.22</v>
      </c>
    </row>
    <row r="55" spans="1:24" ht="42" customHeight="1">
      <c r="A55" s="6">
        <v>24</v>
      </c>
      <c r="B55" s="8" t="s">
        <v>79</v>
      </c>
      <c r="C55" s="9" t="s">
        <v>135</v>
      </c>
      <c r="D55" s="7" t="s">
        <v>1</v>
      </c>
      <c r="E55" s="8" t="s">
        <v>80</v>
      </c>
      <c r="F55" s="9" t="s">
        <v>111</v>
      </c>
      <c r="G55" s="10">
        <v>18</v>
      </c>
      <c r="H55" s="11">
        <v>31.37</v>
      </c>
      <c r="I55" s="11">
        <v>351.48</v>
      </c>
      <c r="J55" s="11">
        <v>0</v>
      </c>
      <c r="K55" s="11">
        <v>0</v>
      </c>
      <c r="L55" s="11">
        <v>19.829999999999998</v>
      </c>
      <c r="M55" s="11">
        <v>5.32</v>
      </c>
      <c r="N55" s="12"/>
      <c r="O55" s="11"/>
      <c r="P55" s="11"/>
      <c r="Q55" s="11"/>
      <c r="R55" s="11"/>
      <c r="S55" s="11"/>
      <c r="T55" s="11"/>
      <c r="U55" s="13"/>
      <c r="V55" s="12"/>
      <c r="W55" s="2">
        <v>408</v>
      </c>
      <c r="X55" s="3">
        <v>7344</v>
      </c>
    </row>
    <row r="56" spans="1:24" ht="36">
      <c r="A56" s="6">
        <v>25</v>
      </c>
      <c r="B56" s="8" t="s">
        <v>81</v>
      </c>
      <c r="C56" s="9" t="s">
        <v>135</v>
      </c>
      <c r="D56" s="7" t="s">
        <v>1</v>
      </c>
      <c r="E56" s="8" t="s">
        <v>82</v>
      </c>
      <c r="F56" s="9" t="s">
        <v>31</v>
      </c>
      <c r="G56" s="10">
        <v>12</v>
      </c>
      <c r="H56" s="11">
        <v>20.72</v>
      </c>
      <c r="I56" s="11">
        <v>55.02</v>
      </c>
      <c r="J56" s="11">
        <v>0</v>
      </c>
      <c r="K56" s="11">
        <v>0</v>
      </c>
      <c r="L56" s="11">
        <v>13.1</v>
      </c>
      <c r="M56" s="11">
        <v>3.52</v>
      </c>
      <c r="N56" s="12"/>
      <c r="O56" s="11"/>
      <c r="P56" s="11"/>
      <c r="Q56" s="11"/>
      <c r="R56" s="11"/>
      <c r="S56" s="11"/>
      <c r="T56" s="11"/>
      <c r="U56" s="13"/>
      <c r="V56" s="12"/>
      <c r="W56" s="2">
        <v>92.36</v>
      </c>
      <c r="X56" s="3">
        <v>1108.32</v>
      </c>
    </row>
    <row r="57" spans="1:24" ht="12.75">
      <c r="A57" s="5"/>
      <c r="B57" s="21"/>
      <c r="C57" s="5"/>
      <c r="D57" s="5"/>
      <c r="E57" s="5"/>
      <c r="F57" s="27" t="s">
        <v>25</v>
      </c>
      <c r="G57" s="28"/>
      <c r="H57" s="28"/>
      <c r="I57" s="28"/>
      <c r="J57" s="28"/>
      <c r="K57" s="28"/>
      <c r="L57" s="28"/>
      <c r="M57" s="28"/>
      <c r="N57" s="28"/>
      <c r="O57" s="14">
        <f t="shared" ref="O57:V57" si="9">SUM(O52:O56)</f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5">
        <f t="shared" si="9"/>
        <v>0</v>
      </c>
      <c r="V57" s="16"/>
      <c r="X57" s="4">
        <v>26003.54</v>
      </c>
    </row>
    <row r="58" spans="1:24" ht="27.75" customHeight="1">
      <c r="A58" s="27" t="s">
        <v>83</v>
      </c>
      <c r="B58" s="27"/>
      <c r="C58" s="28"/>
      <c r="D58" s="29" t="s">
        <v>84</v>
      </c>
      <c r="E58" s="2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4" ht="20.25" customHeight="1">
      <c r="A59" s="27" t="s">
        <v>85</v>
      </c>
      <c r="B59" s="27"/>
      <c r="C59" s="28"/>
      <c r="D59" s="29" t="s">
        <v>86</v>
      </c>
      <c r="E59" s="2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4" ht="36">
      <c r="A60" s="6">
        <v>26</v>
      </c>
      <c r="B60" s="8" t="s">
        <v>87</v>
      </c>
      <c r="C60" s="9" t="s">
        <v>136</v>
      </c>
      <c r="D60" s="7" t="s">
        <v>1</v>
      </c>
      <c r="E60" s="8" t="s">
        <v>137</v>
      </c>
      <c r="F60" s="9" t="s">
        <v>88</v>
      </c>
      <c r="G60" s="10">
        <v>7</v>
      </c>
      <c r="H60" s="11">
        <v>20.8</v>
      </c>
      <c r="I60" s="11">
        <v>98.52</v>
      </c>
      <c r="J60" s="11">
        <v>0</v>
      </c>
      <c r="K60" s="11">
        <v>0</v>
      </c>
      <c r="L60" s="11">
        <v>13.15</v>
      </c>
      <c r="M60" s="11">
        <v>3.53</v>
      </c>
      <c r="N60" s="12"/>
      <c r="O60" s="11"/>
      <c r="P60" s="11"/>
      <c r="Q60" s="11"/>
      <c r="R60" s="11"/>
      <c r="S60" s="11"/>
      <c r="T60" s="11"/>
      <c r="U60" s="13"/>
      <c r="V60" s="12"/>
      <c r="W60" s="2">
        <v>136</v>
      </c>
      <c r="X60" s="3">
        <v>952</v>
      </c>
    </row>
    <row r="61" spans="1:24" ht="36">
      <c r="A61" s="6">
        <v>27</v>
      </c>
      <c r="B61" s="8" t="s">
        <v>89</v>
      </c>
      <c r="C61" s="9" t="s">
        <v>136</v>
      </c>
      <c r="D61" s="7" t="s">
        <v>1</v>
      </c>
      <c r="E61" s="8" t="s">
        <v>142</v>
      </c>
      <c r="F61" s="9" t="s">
        <v>88</v>
      </c>
      <c r="G61" s="10">
        <v>7</v>
      </c>
      <c r="H61" s="11">
        <v>14.05</v>
      </c>
      <c r="I61" s="11">
        <v>159.69</v>
      </c>
      <c r="J61" s="11">
        <v>0</v>
      </c>
      <c r="K61" s="11">
        <v>0</v>
      </c>
      <c r="L61" s="11">
        <v>8.8800000000000008</v>
      </c>
      <c r="M61" s="11">
        <v>2.38</v>
      </c>
      <c r="N61" s="12"/>
      <c r="O61" s="11"/>
      <c r="P61" s="11"/>
      <c r="Q61" s="11"/>
      <c r="R61" s="11"/>
      <c r="S61" s="11"/>
      <c r="T61" s="11"/>
      <c r="U61" s="13"/>
      <c r="V61" s="12"/>
      <c r="W61" s="2">
        <v>185</v>
      </c>
      <c r="X61" s="3">
        <v>1295</v>
      </c>
    </row>
    <row r="62" spans="1:24" ht="12.75">
      <c r="A62" s="5"/>
      <c r="B62" s="21"/>
      <c r="C62" s="5"/>
      <c r="D62" s="5"/>
      <c r="E62" s="5"/>
      <c r="F62" s="27" t="s">
        <v>25</v>
      </c>
      <c r="G62" s="28"/>
      <c r="H62" s="28"/>
      <c r="I62" s="28"/>
      <c r="J62" s="28"/>
      <c r="K62" s="28"/>
      <c r="L62" s="28"/>
      <c r="M62" s="28"/>
      <c r="N62" s="28"/>
      <c r="O62" s="14">
        <f t="shared" ref="O62:V62" si="10">SUM(O60:O61)</f>
        <v>0</v>
      </c>
      <c r="P62" s="14">
        <f t="shared" si="10"/>
        <v>0</v>
      </c>
      <c r="Q62" s="14">
        <f t="shared" si="10"/>
        <v>0</v>
      </c>
      <c r="R62" s="14">
        <f t="shared" si="10"/>
        <v>0</v>
      </c>
      <c r="S62" s="14">
        <f t="shared" si="10"/>
        <v>0</v>
      </c>
      <c r="T62" s="14">
        <f t="shared" si="10"/>
        <v>0</v>
      </c>
      <c r="U62" s="15">
        <f t="shared" si="10"/>
        <v>0</v>
      </c>
      <c r="V62" s="16"/>
      <c r="X62" s="4">
        <v>2247</v>
      </c>
    </row>
    <row r="63" spans="1:24" ht="15" customHeight="1">
      <c r="A63" s="27" t="s">
        <v>90</v>
      </c>
      <c r="B63" s="27"/>
      <c r="C63" s="28"/>
      <c r="D63" s="29" t="s">
        <v>91</v>
      </c>
      <c r="E63" s="2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4" ht="24">
      <c r="A64" s="6">
        <v>28</v>
      </c>
      <c r="B64" s="8" t="s">
        <v>92</v>
      </c>
      <c r="C64" s="9" t="s">
        <v>138</v>
      </c>
      <c r="D64" s="7" t="s">
        <v>1</v>
      </c>
      <c r="E64" s="8" t="s">
        <v>93</v>
      </c>
      <c r="F64" s="9" t="s">
        <v>31</v>
      </c>
      <c r="G64" s="10">
        <v>19.850000000000001</v>
      </c>
      <c r="H64" s="11">
        <v>12.09</v>
      </c>
      <c r="I64" s="11">
        <v>30.97</v>
      </c>
      <c r="J64" s="11">
        <v>0</v>
      </c>
      <c r="K64" s="11">
        <v>6.06</v>
      </c>
      <c r="L64" s="11">
        <v>11.47</v>
      </c>
      <c r="M64" s="11">
        <v>3.08</v>
      </c>
      <c r="N64" s="12"/>
      <c r="O64" s="11"/>
      <c r="P64" s="11"/>
      <c r="Q64" s="11"/>
      <c r="R64" s="11"/>
      <c r="S64" s="11"/>
      <c r="T64" s="11"/>
      <c r="U64" s="13"/>
      <c r="V64" s="12"/>
      <c r="W64" s="2">
        <v>63.67</v>
      </c>
      <c r="X64" s="3">
        <v>1263.8499999999999</v>
      </c>
    </row>
    <row r="65" spans="1:24" ht="24">
      <c r="A65" s="6">
        <v>29</v>
      </c>
      <c r="B65" s="8" t="s">
        <v>92</v>
      </c>
      <c r="C65" s="9" t="s">
        <v>138</v>
      </c>
      <c r="D65" s="7" t="s">
        <v>1</v>
      </c>
      <c r="E65" s="8" t="s">
        <v>94</v>
      </c>
      <c r="F65" s="9" t="s">
        <v>31</v>
      </c>
      <c r="G65" s="10">
        <v>33.5</v>
      </c>
      <c r="H65" s="11">
        <v>8.92</v>
      </c>
      <c r="I65" s="11">
        <v>36.049999999999997</v>
      </c>
      <c r="J65" s="11">
        <v>0</v>
      </c>
      <c r="K65" s="11">
        <v>8.4700000000000006</v>
      </c>
      <c r="L65" s="11">
        <v>10.99</v>
      </c>
      <c r="M65" s="11">
        <v>2.95</v>
      </c>
      <c r="N65" s="12"/>
      <c r="O65" s="11"/>
      <c r="P65" s="11"/>
      <c r="Q65" s="11"/>
      <c r="R65" s="11"/>
      <c r="S65" s="11"/>
      <c r="T65" s="11"/>
      <c r="U65" s="13"/>
      <c r="V65" s="12"/>
      <c r="W65" s="2">
        <v>67.38</v>
      </c>
      <c r="X65" s="3">
        <v>2257.23</v>
      </c>
    </row>
    <row r="66" spans="1:24" ht="12.75">
      <c r="A66" s="5"/>
      <c r="B66" s="21"/>
      <c r="C66" s="5"/>
      <c r="D66" s="5"/>
      <c r="E66" s="5"/>
      <c r="F66" s="27" t="s">
        <v>25</v>
      </c>
      <c r="G66" s="28"/>
      <c r="H66" s="28"/>
      <c r="I66" s="28"/>
      <c r="J66" s="28"/>
      <c r="K66" s="28"/>
      <c r="L66" s="28"/>
      <c r="M66" s="28"/>
      <c r="N66" s="28"/>
      <c r="O66" s="14">
        <f t="shared" ref="O66:V66" si="11">SUM(O64:O65)</f>
        <v>0</v>
      </c>
      <c r="P66" s="14">
        <f t="shared" si="11"/>
        <v>0</v>
      </c>
      <c r="Q66" s="14">
        <f t="shared" si="11"/>
        <v>0</v>
      </c>
      <c r="R66" s="14">
        <f t="shared" si="11"/>
        <v>0</v>
      </c>
      <c r="S66" s="14">
        <f t="shared" si="11"/>
        <v>0</v>
      </c>
      <c r="T66" s="14">
        <f t="shared" si="11"/>
        <v>0</v>
      </c>
      <c r="U66" s="15">
        <f t="shared" si="11"/>
        <v>0</v>
      </c>
      <c r="V66" s="16"/>
      <c r="X66" s="4">
        <v>3521.08</v>
      </c>
    </row>
    <row r="67" spans="1:24" ht="16.5" customHeight="1">
      <c r="A67" s="27" t="s">
        <v>95</v>
      </c>
      <c r="B67" s="27"/>
      <c r="C67" s="28"/>
      <c r="D67" s="29" t="s">
        <v>143</v>
      </c>
      <c r="E67" s="28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4" ht="24" customHeight="1">
      <c r="A68" s="6">
        <v>30</v>
      </c>
      <c r="B68" s="8" t="s">
        <v>96</v>
      </c>
      <c r="C68" s="9" t="s">
        <v>139</v>
      </c>
      <c r="D68" s="7" t="s">
        <v>1</v>
      </c>
      <c r="E68" s="8" t="s">
        <v>97</v>
      </c>
      <c r="F68" s="9" t="s">
        <v>111</v>
      </c>
      <c r="G68" s="10">
        <v>40</v>
      </c>
      <c r="H68" s="11">
        <v>31.26</v>
      </c>
      <c r="I68" s="11">
        <v>145.66999999999999</v>
      </c>
      <c r="J68" s="11">
        <v>0</v>
      </c>
      <c r="K68" s="11">
        <v>0</v>
      </c>
      <c r="L68" s="11">
        <v>19.760000000000002</v>
      </c>
      <c r="M68" s="11">
        <v>5.31</v>
      </c>
      <c r="N68" s="12"/>
      <c r="O68" s="11"/>
      <c r="P68" s="11"/>
      <c r="Q68" s="11"/>
      <c r="R68" s="11"/>
      <c r="S68" s="11"/>
      <c r="T68" s="11"/>
      <c r="U68" s="13"/>
      <c r="V68" s="12"/>
      <c r="W68" s="2">
        <v>202</v>
      </c>
      <c r="X68" s="3">
        <v>8080</v>
      </c>
    </row>
    <row r="69" spans="1:24" ht="15.75" customHeight="1">
      <c r="A69" s="5"/>
      <c r="B69" s="21"/>
      <c r="C69" s="5"/>
      <c r="D69" s="5"/>
      <c r="E69" s="5"/>
      <c r="F69" s="27" t="s">
        <v>25</v>
      </c>
      <c r="G69" s="28"/>
      <c r="H69" s="28"/>
      <c r="I69" s="28"/>
      <c r="J69" s="28"/>
      <c r="K69" s="28"/>
      <c r="L69" s="28"/>
      <c r="M69" s="28"/>
      <c r="N69" s="28"/>
      <c r="O69" s="14">
        <f t="shared" ref="O69:V69" si="12">SUM(O68)</f>
        <v>0</v>
      </c>
      <c r="P69" s="14">
        <f t="shared" si="12"/>
        <v>0</v>
      </c>
      <c r="Q69" s="14">
        <f t="shared" si="12"/>
        <v>0</v>
      </c>
      <c r="R69" s="14">
        <f t="shared" si="12"/>
        <v>0</v>
      </c>
      <c r="S69" s="14">
        <f t="shared" si="12"/>
        <v>0</v>
      </c>
      <c r="T69" s="14">
        <f t="shared" si="12"/>
        <v>0</v>
      </c>
      <c r="U69" s="15">
        <f t="shared" si="12"/>
        <v>0</v>
      </c>
      <c r="V69" s="16"/>
      <c r="X69" s="4">
        <v>8080</v>
      </c>
    </row>
    <row r="70" spans="1:24" ht="14.25" customHeight="1">
      <c r="A70" s="27" t="s">
        <v>98</v>
      </c>
      <c r="B70" s="27"/>
      <c r="C70" s="28"/>
      <c r="D70" s="29" t="s">
        <v>99</v>
      </c>
      <c r="E70" s="2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4" ht="15.75" customHeight="1">
      <c r="A71" s="6">
        <v>31</v>
      </c>
      <c r="B71" s="7" t="s">
        <v>100</v>
      </c>
      <c r="C71" s="9" t="s">
        <v>120</v>
      </c>
      <c r="D71" s="7" t="s">
        <v>1</v>
      </c>
      <c r="E71" s="8" t="s">
        <v>101</v>
      </c>
      <c r="F71" s="9" t="s">
        <v>110</v>
      </c>
      <c r="G71" s="10">
        <v>1</v>
      </c>
      <c r="H71" s="11">
        <v>1085</v>
      </c>
      <c r="I71" s="11">
        <v>45.13</v>
      </c>
      <c r="J71" s="11">
        <v>0</v>
      </c>
      <c r="K71" s="11">
        <v>0</v>
      </c>
      <c r="L71" s="11">
        <v>685.72</v>
      </c>
      <c r="M71" s="11">
        <v>184.15</v>
      </c>
      <c r="N71" s="12"/>
      <c r="O71" s="11"/>
      <c r="P71" s="11"/>
      <c r="Q71" s="11"/>
      <c r="R71" s="11"/>
      <c r="S71" s="11"/>
      <c r="T71" s="11"/>
      <c r="U71" s="13"/>
      <c r="V71" s="12"/>
      <c r="W71" s="2">
        <v>2000</v>
      </c>
      <c r="X71" s="3">
        <v>2000</v>
      </c>
    </row>
    <row r="72" spans="1:24" ht="12.75">
      <c r="A72" s="5"/>
      <c r="B72" s="21"/>
      <c r="C72" s="5"/>
      <c r="D72" s="5"/>
      <c r="E72" s="5"/>
      <c r="F72" s="27" t="s">
        <v>25</v>
      </c>
      <c r="G72" s="28"/>
      <c r="H72" s="28"/>
      <c r="I72" s="28"/>
      <c r="J72" s="28"/>
      <c r="K72" s="28"/>
      <c r="L72" s="28"/>
      <c r="M72" s="28"/>
      <c r="N72" s="28"/>
      <c r="O72" s="14">
        <f t="shared" ref="O72:V72" si="13">SUM(O71)</f>
        <v>0</v>
      </c>
      <c r="P72" s="14">
        <f t="shared" si="13"/>
        <v>0</v>
      </c>
      <c r="Q72" s="14">
        <f t="shared" si="13"/>
        <v>0</v>
      </c>
      <c r="R72" s="14">
        <f t="shared" si="13"/>
        <v>0</v>
      </c>
      <c r="S72" s="14">
        <f t="shared" si="13"/>
        <v>0</v>
      </c>
      <c r="T72" s="14">
        <f t="shared" si="13"/>
        <v>0</v>
      </c>
      <c r="U72" s="15">
        <f t="shared" si="13"/>
        <v>0</v>
      </c>
      <c r="V72" s="16"/>
      <c r="X72" s="4">
        <v>2000</v>
      </c>
    </row>
    <row r="75" spans="1:24" ht="12.75">
      <c r="F75" s="36" t="s">
        <v>102</v>
      </c>
      <c r="G75" s="35"/>
      <c r="H75" s="35"/>
      <c r="I75" s="35"/>
      <c r="J75" s="35"/>
      <c r="K75" s="35"/>
      <c r="L75" s="35"/>
      <c r="M75" s="35"/>
      <c r="N75" s="35"/>
      <c r="O75" s="17">
        <f t="shared" ref="O75:V75" si="14">SUM(O13,O18,O21,O25,O28,O33,O40,O46,O50,O57,O62,O66,O69,O72)</f>
        <v>784.74</v>
      </c>
      <c r="P75" s="17">
        <f t="shared" si="14"/>
        <v>18.04</v>
      </c>
      <c r="Q75" s="17">
        <f t="shared" si="14"/>
        <v>0</v>
      </c>
      <c r="R75" s="17">
        <f t="shared" si="14"/>
        <v>81.179999999999993</v>
      </c>
      <c r="S75" s="17">
        <f t="shared" si="14"/>
        <v>550.22</v>
      </c>
      <c r="T75" s="17">
        <f t="shared" si="14"/>
        <v>144.32</v>
      </c>
      <c r="U75" s="18">
        <f t="shared" si="14"/>
        <v>0</v>
      </c>
      <c r="V75" s="19">
        <f t="shared" si="14"/>
        <v>0</v>
      </c>
      <c r="X75" s="4">
        <v>357710.02</v>
      </c>
    </row>
    <row r="76" spans="1:24" ht="12.75">
      <c r="F76" s="31" t="s">
        <v>113</v>
      </c>
      <c r="G76" s="31"/>
      <c r="H76" s="31"/>
      <c r="I76" s="31"/>
      <c r="J76" s="31"/>
      <c r="K76" s="31"/>
      <c r="L76" s="31"/>
      <c r="M76" s="31"/>
      <c r="N76" s="31"/>
      <c r="O76" s="20"/>
      <c r="P76" s="20"/>
      <c r="Q76" s="20"/>
      <c r="R76" s="20"/>
      <c r="S76" s="20"/>
      <c r="T76" s="20"/>
      <c r="U76" s="20"/>
      <c r="V76" s="20">
        <f>ROUND(V75*23%,2)</f>
        <v>0</v>
      </c>
    </row>
    <row r="77" spans="1:24" ht="12.75">
      <c r="F77" s="35" t="s">
        <v>114</v>
      </c>
      <c r="G77" s="35"/>
      <c r="H77" s="35"/>
      <c r="I77" s="35"/>
      <c r="J77" s="35"/>
      <c r="K77" s="35"/>
      <c r="L77" s="35"/>
      <c r="M77" s="35"/>
      <c r="N77" s="35"/>
      <c r="O77" s="20"/>
      <c r="P77" s="20"/>
      <c r="Q77" s="20"/>
      <c r="R77" s="20"/>
      <c r="S77" s="20"/>
      <c r="T77" s="20"/>
      <c r="U77" s="20"/>
      <c r="V77" s="20">
        <f>SUM(V75:V76)</f>
        <v>0</v>
      </c>
    </row>
  </sheetData>
  <mergeCells count="54">
    <mergeCell ref="A10:V10"/>
    <mergeCell ref="F77:N77"/>
    <mergeCell ref="F72:N72"/>
    <mergeCell ref="F75:N75"/>
    <mergeCell ref="A3:V6"/>
    <mergeCell ref="F50:N50"/>
    <mergeCell ref="A51:C51"/>
    <mergeCell ref="D51:E51"/>
    <mergeCell ref="F57:N57"/>
    <mergeCell ref="A58:C58"/>
    <mergeCell ref="D58:E58"/>
    <mergeCell ref="A35:C35"/>
    <mergeCell ref="D35:E35"/>
    <mergeCell ref="F40:N40"/>
    <mergeCell ref="A41:C41"/>
    <mergeCell ref="D41:E41"/>
    <mergeCell ref="A1:V2"/>
    <mergeCell ref="F76:N76"/>
    <mergeCell ref="F66:N66"/>
    <mergeCell ref="A67:C67"/>
    <mergeCell ref="D67:E67"/>
    <mergeCell ref="F69:N69"/>
    <mergeCell ref="A70:C70"/>
    <mergeCell ref="D70:E70"/>
    <mergeCell ref="A59:C59"/>
    <mergeCell ref="D59:E59"/>
    <mergeCell ref="F62:N62"/>
    <mergeCell ref="A63:C63"/>
    <mergeCell ref="F46:N46"/>
    <mergeCell ref="A47:C47"/>
    <mergeCell ref="D47:E47"/>
    <mergeCell ref="D63:E63"/>
    <mergeCell ref="F28:N28"/>
    <mergeCell ref="A29:C29"/>
    <mergeCell ref="D29:E29"/>
    <mergeCell ref="F33:N33"/>
    <mergeCell ref="A34:C34"/>
    <mergeCell ref="D34:E34"/>
    <mergeCell ref="A23:C23"/>
    <mergeCell ref="D23:E23"/>
    <mergeCell ref="F25:N25"/>
    <mergeCell ref="A26:C26"/>
    <mergeCell ref="D26:E26"/>
    <mergeCell ref="F18:N18"/>
    <mergeCell ref="A19:C19"/>
    <mergeCell ref="D19:E19"/>
    <mergeCell ref="F21:N21"/>
    <mergeCell ref="A22:C22"/>
    <mergeCell ref="D22:E22"/>
    <mergeCell ref="A11:C11"/>
    <mergeCell ref="D11:E11"/>
    <mergeCell ref="F13:N13"/>
    <mergeCell ref="A14:C14"/>
    <mergeCell ref="D14:E14"/>
  </mergeCells>
  <pageMargins left="0.43307086614173229" right="0.23622047244094491" top="0.51181102362204722" bottom="0.7480314960629921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2018-06-28T09:40:55Z</cp:lastPrinted>
  <dcterms:created xsi:type="dcterms:W3CDTF">2017-10-29T13:50:39Z</dcterms:created>
  <dcterms:modified xsi:type="dcterms:W3CDTF">2018-06-28T09:42:41Z</dcterms:modified>
</cp:coreProperties>
</file>